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20" windowHeight="4440" activeTab="0"/>
  </bookViews>
  <sheets>
    <sheet name="Blad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<sst xmlns="http://schemas.openxmlformats.org/spreadsheetml/2006/main" count="22" uniqueCount="14">
  <si>
    <t>1800-1850</t>
  </si>
  <si>
    <t>1850-1913</t>
  </si>
  <si>
    <t>1800-1913</t>
  </si>
  <si>
    <t>1850=100</t>
  </si>
  <si>
    <t>cent/tkm</t>
  </si>
  <si>
    <t>1913=100</t>
  </si>
  <si>
    <t>indices freight tariffs</t>
  </si>
  <si>
    <t>upstream</t>
  </si>
  <si>
    <t>downstream</t>
  </si>
  <si>
    <t>annual series</t>
  </si>
  <si>
    <t>reference years</t>
  </si>
  <si>
    <t>series total</t>
  </si>
  <si>
    <t>weighted</t>
  </si>
  <si>
    <t>Balance of payments: freight tariffs for Rhine shipping, 1800-1913</t>
  </si>
</sst>
</file>

<file path=xl/styles.xml><?xml version="1.0" encoding="utf-8"?>
<styleSheet xmlns="http://schemas.openxmlformats.org/spreadsheetml/2006/main">
  <numFmts count="27">
    <numFmt numFmtId="5" formatCode="&quot;F&quot;\ #,##0_-;&quot;F&quot;\ #,##0\-"/>
    <numFmt numFmtId="6" formatCode="&quot;F&quot;\ #,##0_-;[Red]&quot;F&quot;\ #,##0\-"/>
    <numFmt numFmtId="7" formatCode="&quot;F&quot;\ #,##0.00_-;&quot;F&quot;\ #,##0.00\-"/>
    <numFmt numFmtId="8" formatCode="&quot;F&quot;\ #,##0.00_-;[Red]&quot;F&quot;\ #,##0.00\-"/>
    <numFmt numFmtId="42" formatCode="_-&quot;F&quot;\ * #,##0_-;_-&quot;F&quot;\ * #,##0\-;_-&quot;F&quot;\ * &quot;-&quot;_-;_-@_-"/>
    <numFmt numFmtId="41" formatCode="_-* #,##0_-;_-* #,##0\-;_-* &quot;-&quot;_-;_-@_-"/>
    <numFmt numFmtId="44" formatCode="_-&quot;F&quot;\ * #,##0.00_-;_-&quot;F&quot;\ * #,##0.00\-;_-&quot;F&quot;\ * &quot;-&quot;??_-;_-@_-"/>
    <numFmt numFmtId="43" formatCode="_-* #,##0.00_-;_-* #,##0.00\-;_-* &quot;-&quot;??_-;_-@_-"/>
    <numFmt numFmtId="164" formatCode="&quot;fl&quot;#,##0;\-&quot;fl&quot;#,##0"/>
    <numFmt numFmtId="165" formatCode="&quot;fl&quot;#,##0;[Red]\-&quot;fl&quot;#,##0"/>
    <numFmt numFmtId="166" formatCode="&quot;fl&quot;#,##0.00;\-&quot;fl&quot;#,##0.00"/>
    <numFmt numFmtId="167" formatCode="&quot;fl&quot;#,##0.00;[Red]\-&quot;fl&quot;#,##0.00"/>
    <numFmt numFmtId="168" formatCode="_-&quot;fl&quot;* #,##0_-;\-&quot;fl&quot;* #,##0_-;_-&quot;fl&quot;* &quot;-&quot;_-;_-@_-"/>
    <numFmt numFmtId="169" formatCode="_-* #,##0_-;\-* #,##0_-;_-* &quot;-&quot;_-;_-@_-"/>
    <numFmt numFmtId="170" formatCode="_-&quot;fl&quot;* #,##0.00_-;\-&quot;fl&quot;* #,##0.00_-;_-&quot;fl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"/>
    <numFmt numFmtId="181" formatCode="0.0"/>
    <numFmt numFmtId="182" formatCode="0.000"/>
  </numFmts>
  <fonts count="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Garamond"/>
      <family val="1"/>
    </font>
    <font>
      <sz val="10"/>
      <name val="Bookman Old Styl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18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81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82" fontId="0" fillId="0" borderId="0" xfId="0" applyNumberFormat="1" applyAlignment="1">
      <alignment/>
    </xf>
    <xf numFmtId="0" fontId="5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showGridLines="0" tabSelected="1" zoomScale="85" zoomScaleNormal="85" workbookViewId="0" topLeftCell="A1">
      <selection activeCell="A4" sqref="A4"/>
    </sheetView>
  </sheetViews>
  <sheetFormatPr defaultColWidth="9.33203125" defaultRowHeight="12.75"/>
  <cols>
    <col min="2" max="3" width="11.83203125" style="0" customWidth="1"/>
    <col min="4" max="4" width="2.33203125" style="0" customWidth="1"/>
    <col min="5" max="7" width="11.83203125" style="0" customWidth="1"/>
    <col min="8" max="10" width="11.83203125" style="0" hidden="1" customWidth="1"/>
    <col min="11" max="11" width="2.33203125" style="0" customWidth="1"/>
    <col min="12" max="13" width="11.83203125" style="0" customWidth="1"/>
  </cols>
  <sheetData>
    <row r="1" ht="15">
      <c r="A1" s="14"/>
    </row>
    <row r="2" ht="12.75">
      <c r="A2" t="s">
        <v>13</v>
      </c>
    </row>
    <row r="4" spans="2:13" ht="12.75">
      <c r="B4" s="2" t="s">
        <v>0</v>
      </c>
      <c r="C4" s="3"/>
      <c r="D4" s="4"/>
      <c r="E4" s="2" t="s">
        <v>1</v>
      </c>
      <c r="F4" s="3"/>
      <c r="G4" s="3"/>
      <c r="H4" s="3"/>
      <c r="I4" s="3"/>
      <c r="J4" s="3"/>
      <c r="L4" s="2" t="s">
        <v>2</v>
      </c>
      <c r="M4" s="3"/>
    </row>
    <row r="5" spans="2:13" ht="12.75">
      <c r="B5" s="5" t="s">
        <v>6</v>
      </c>
      <c r="C5" s="5"/>
      <c r="D5" s="4"/>
      <c r="E5" s="5" t="s">
        <v>10</v>
      </c>
      <c r="F5" s="5"/>
      <c r="G5" s="6" t="s">
        <v>12</v>
      </c>
      <c r="H5" s="12"/>
      <c r="I5" s="12"/>
      <c r="J5" s="12"/>
      <c r="L5" s="5" t="s">
        <v>9</v>
      </c>
      <c r="M5" s="5"/>
    </row>
    <row r="6" spans="2:13" ht="12.75">
      <c r="B6" s="1" t="s">
        <v>7</v>
      </c>
      <c r="C6" s="1" t="s">
        <v>8</v>
      </c>
      <c r="D6" s="1"/>
      <c r="E6" s="1" t="s">
        <v>7</v>
      </c>
      <c r="F6" s="1" t="s">
        <v>8</v>
      </c>
      <c r="G6" s="1" t="s">
        <v>11</v>
      </c>
      <c r="H6" s="1"/>
      <c r="I6" s="1"/>
      <c r="J6" s="1"/>
      <c r="K6" s="1"/>
      <c r="L6" s="1" t="s">
        <v>7</v>
      </c>
      <c r="M6" s="1" t="s">
        <v>8</v>
      </c>
    </row>
    <row r="7" spans="2:13" ht="12.75">
      <c r="B7" s="1" t="s">
        <v>3</v>
      </c>
      <c r="C7" s="1" t="s">
        <v>3</v>
      </c>
      <c r="D7" s="1"/>
      <c r="E7" s="1" t="s">
        <v>4</v>
      </c>
      <c r="F7" s="1" t="s">
        <v>4</v>
      </c>
      <c r="G7" s="1" t="s">
        <v>5</v>
      </c>
      <c r="H7" s="1"/>
      <c r="I7" s="1"/>
      <c r="J7" s="1"/>
      <c r="K7" s="1"/>
      <c r="L7" s="1" t="s">
        <v>4</v>
      </c>
      <c r="M7" s="1" t="s">
        <v>4</v>
      </c>
    </row>
    <row r="9" spans="1:13" ht="12.75">
      <c r="A9">
        <v>1800</v>
      </c>
      <c r="B9" s="7">
        <v>276.6721850047845</v>
      </c>
      <c r="C9" s="7">
        <v>574.4377590952869</v>
      </c>
      <c r="L9" s="13">
        <f aca="true" t="shared" si="0" ref="L9:M24">+B9/100*L$59</f>
        <v>5.810115885100475</v>
      </c>
      <c r="M9" s="13">
        <f t="shared" si="0"/>
        <v>5.801821366862398</v>
      </c>
    </row>
    <row r="10" spans="1:13" ht="12.75">
      <c r="A10">
        <v>1801</v>
      </c>
      <c r="B10" s="7">
        <v>285.29711234114274</v>
      </c>
      <c r="C10" s="7">
        <v>561.7215598277562</v>
      </c>
      <c r="L10" s="13">
        <f t="shared" si="0"/>
        <v>5.991239359163998</v>
      </c>
      <c r="M10" s="13">
        <f t="shared" si="0"/>
        <v>5.673387754260338</v>
      </c>
    </row>
    <row r="11" spans="1:13" ht="12.75">
      <c r="A11">
        <v>1802</v>
      </c>
      <c r="B11" s="7">
        <v>294.2821065407144</v>
      </c>
      <c r="C11" s="7">
        <v>549.350394123071</v>
      </c>
      <c r="L11" s="13">
        <f t="shared" si="0"/>
        <v>6.179924237355002</v>
      </c>
      <c r="M11" s="13">
        <f t="shared" si="0"/>
        <v>5.548438980643018</v>
      </c>
    </row>
    <row r="12" spans="1:13" ht="12.75">
      <c r="A12">
        <v>1803</v>
      </c>
      <c r="B12" s="7">
        <v>303.6421993992385</v>
      </c>
      <c r="C12" s="7">
        <v>537.314900051854</v>
      </c>
      <c r="L12" s="13">
        <f t="shared" si="0"/>
        <v>6.376486187384009</v>
      </c>
      <c r="M12" s="13">
        <f t="shared" si="0"/>
        <v>5.426880490523726</v>
      </c>
    </row>
    <row r="13" spans="1:13" ht="12.75">
      <c r="A13">
        <v>1804</v>
      </c>
      <c r="B13" s="7">
        <v>313.3930502483544</v>
      </c>
      <c r="C13" s="7">
        <v>525.6059697055858</v>
      </c>
      <c r="L13" s="13">
        <f t="shared" si="0"/>
        <v>6.581254055215443</v>
      </c>
      <c r="M13" s="13">
        <f t="shared" si="0"/>
        <v>5.308620294026417</v>
      </c>
    </row>
    <row r="14" spans="1:13" ht="12.75">
      <c r="A14">
        <v>1805</v>
      </c>
      <c r="B14" s="7">
        <v>323.5509721534899</v>
      </c>
      <c r="C14" s="7">
        <v>514.2147423041589</v>
      </c>
      <c r="L14" s="13">
        <f t="shared" si="0"/>
        <v>6.794570415223288</v>
      </c>
      <c r="M14" s="13">
        <f t="shared" si="0"/>
        <v>5.193568897272005</v>
      </c>
    </row>
    <row r="15" spans="1:13" ht="12.75">
      <c r="A15">
        <v>1806</v>
      </c>
      <c r="B15" s="7">
        <v>302.7381021939953</v>
      </c>
      <c r="C15" s="7">
        <v>503.132597490446</v>
      </c>
      <c r="L15" s="13">
        <f t="shared" si="0"/>
        <v>6.357500146073901</v>
      </c>
      <c r="M15" s="13">
        <f t="shared" si="0"/>
        <v>5.081639234653505</v>
      </c>
    </row>
    <row r="16" spans="1:13" ht="12.75">
      <c r="A16">
        <v>1807</v>
      </c>
      <c r="B16" s="7">
        <v>300.2832802147504</v>
      </c>
      <c r="C16" s="7">
        <v>492.35114880680794</v>
      </c>
      <c r="L16" s="13">
        <f t="shared" si="0"/>
        <v>6.305948884509758</v>
      </c>
      <c r="M16" s="13">
        <f t="shared" si="0"/>
        <v>4.97274660294876</v>
      </c>
    </row>
    <row r="17" spans="1:13" ht="12.75">
      <c r="A17">
        <v>1808</v>
      </c>
      <c r="B17" s="7">
        <v>304.08057892591097</v>
      </c>
      <c r="C17" s="7">
        <v>504.32516761805243</v>
      </c>
      <c r="L17" s="13">
        <f t="shared" si="0"/>
        <v>6.385692157444131</v>
      </c>
      <c r="M17" s="13">
        <f t="shared" si="0"/>
        <v>5.09368419294233</v>
      </c>
    </row>
    <row r="18" spans="1:13" ht="12.75">
      <c r="A18">
        <v>1809</v>
      </c>
      <c r="B18" s="7">
        <v>307.9405138642449</v>
      </c>
      <c r="C18" s="7">
        <v>516.6700835575576</v>
      </c>
      <c r="L18" s="13">
        <f t="shared" si="0"/>
        <v>6.466750791149143</v>
      </c>
      <c r="M18" s="13">
        <f t="shared" si="0"/>
        <v>5.218367843931333</v>
      </c>
    </row>
    <row r="19" spans="1:13" ht="12.75">
      <c r="A19">
        <v>1810</v>
      </c>
      <c r="B19" s="7">
        <v>311.86411821077184</v>
      </c>
      <c r="C19" s="7">
        <v>529.3973852225874</v>
      </c>
      <c r="L19" s="13">
        <f t="shared" si="0"/>
        <v>6.549146482426209</v>
      </c>
      <c r="M19" s="13">
        <f t="shared" si="0"/>
        <v>5.346913590748133</v>
      </c>
    </row>
    <row r="20" spans="1:13" ht="12.75">
      <c r="A20">
        <v>1811</v>
      </c>
      <c r="B20" s="7">
        <v>315.852442188774</v>
      </c>
      <c r="C20" s="7">
        <v>542.5189170715245</v>
      </c>
      <c r="L20" s="13">
        <f t="shared" si="0"/>
        <v>6.6329012859642535</v>
      </c>
      <c r="M20" s="13">
        <f t="shared" si="0"/>
        <v>5.4794410624223975</v>
      </c>
    </row>
    <row r="21" spans="1:13" ht="12.75">
      <c r="A21">
        <v>1812</v>
      </c>
      <c r="B21" s="7">
        <v>319.9065533449069</v>
      </c>
      <c r="C21" s="7">
        <v>556.0468904467253</v>
      </c>
      <c r="L21" s="13">
        <f t="shared" si="0"/>
        <v>6.718037620243045</v>
      </c>
      <c r="M21" s="13">
        <f t="shared" si="0"/>
        <v>5.616073593511926</v>
      </c>
    </row>
    <row r="22" spans="1:13" ht="12.75">
      <c r="A22">
        <v>1813</v>
      </c>
      <c r="B22" s="7">
        <v>324.0275368349479</v>
      </c>
      <c r="C22" s="7">
        <v>569.9938949388088</v>
      </c>
      <c r="L22" s="13">
        <f t="shared" si="0"/>
        <v>6.804578273533906</v>
      </c>
      <c r="M22" s="13">
        <f t="shared" si="0"/>
        <v>5.756938338881969</v>
      </c>
    </row>
    <row r="23" spans="1:13" ht="12.75">
      <c r="A23">
        <v>1814</v>
      </c>
      <c r="B23" s="7">
        <v>328.21649571425746</v>
      </c>
      <c r="C23" s="7">
        <v>584.3729101029563</v>
      </c>
      <c r="L23" s="13">
        <f t="shared" si="0"/>
        <v>6.892546409999407</v>
      </c>
      <c r="M23" s="13">
        <f t="shared" si="0"/>
        <v>5.902166392039859</v>
      </c>
    </row>
    <row r="24" spans="1:13" ht="12.75">
      <c r="A24">
        <v>1815</v>
      </c>
      <c r="B24" s="7">
        <v>302.7381021939953</v>
      </c>
      <c r="C24" s="7">
        <v>599.1973175381257</v>
      </c>
      <c r="L24" s="13">
        <f t="shared" si="0"/>
        <v>6.357500146073901</v>
      </c>
      <c r="M24" s="13">
        <f t="shared" si="0"/>
        <v>6.051892907135071</v>
      </c>
    </row>
    <row r="25" spans="1:13" ht="12.75">
      <c r="A25">
        <v>1816</v>
      </c>
      <c r="B25" s="7">
        <v>377.6324027831884</v>
      </c>
      <c r="C25" s="7">
        <v>614.4809133403068</v>
      </c>
      <c r="L25" s="13">
        <f aca="true" t="shared" si="1" ref="L25:M40">+B25/100*L$59</f>
        <v>7.930280458446957</v>
      </c>
      <c r="M25" s="13">
        <f t="shared" si="1"/>
        <v>6.206257224737098</v>
      </c>
    </row>
    <row r="26" spans="1:13" ht="12.75">
      <c r="A26">
        <v>1817</v>
      </c>
      <c r="B26" s="7">
        <v>302.4473554153702</v>
      </c>
      <c r="C26" s="7">
        <v>588.8273660179312</v>
      </c>
      <c r="L26" s="13">
        <f t="shared" si="1"/>
        <v>6.351394463722776</v>
      </c>
      <c r="M26" s="13">
        <f t="shared" si="1"/>
        <v>5.947156396781105</v>
      </c>
    </row>
    <row r="27" spans="1:13" ht="12.75">
      <c r="A27">
        <v>1818</v>
      </c>
      <c r="B27" s="7">
        <v>245.64184350844204</v>
      </c>
      <c r="C27" s="7">
        <v>564.467521870864</v>
      </c>
      <c r="L27" s="13">
        <f t="shared" si="1"/>
        <v>5.158478713677283</v>
      </c>
      <c r="M27" s="13">
        <f t="shared" si="1"/>
        <v>5.701121970895725</v>
      </c>
    </row>
    <row r="28" spans="1:13" ht="12.75">
      <c r="A28">
        <v>1819</v>
      </c>
      <c r="B28" s="7">
        <v>276.73777016579464</v>
      </c>
      <c r="C28" s="7">
        <v>541.3361397110239</v>
      </c>
      <c r="L28" s="13">
        <f t="shared" si="1"/>
        <v>5.811493173481688</v>
      </c>
      <c r="M28" s="13">
        <f t="shared" si="1"/>
        <v>5.467495011081342</v>
      </c>
    </row>
    <row r="29" spans="1:13" ht="12.75">
      <c r="A29">
        <v>1820</v>
      </c>
      <c r="B29" s="7">
        <v>277.2240642239489</v>
      </c>
      <c r="C29" s="7">
        <v>519.3712684501796</v>
      </c>
      <c r="L29" s="13">
        <f t="shared" si="1"/>
        <v>5.8217053487029276</v>
      </c>
      <c r="M29" s="13">
        <f t="shared" si="1"/>
        <v>5.245649811346814</v>
      </c>
    </row>
    <row r="30" spans="1:13" ht="12.75">
      <c r="A30">
        <v>1821</v>
      </c>
      <c r="B30" s="7">
        <v>277.7115025622052</v>
      </c>
      <c r="C30" s="7">
        <v>498.51408118088233</v>
      </c>
      <c r="L30" s="13">
        <f t="shared" si="1"/>
        <v>5.83194155380631</v>
      </c>
      <c r="M30" s="13">
        <f t="shared" si="1"/>
        <v>5.034992219926911</v>
      </c>
    </row>
    <row r="31" spans="1:13" ht="12.75">
      <c r="A31">
        <v>1822</v>
      </c>
      <c r="B31" s="7">
        <v>278.20008787312565</v>
      </c>
      <c r="C31" s="7">
        <v>478.7087176246648</v>
      </c>
      <c r="L31" s="13">
        <f t="shared" si="1"/>
        <v>5.842201845335639</v>
      </c>
      <c r="M31" s="13">
        <f t="shared" si="1"/>
        <v>4.834958048009114</v>
      </c>
    </row>
    <row r="32" spans="1:13" ht="12.75">
      <c r="A32">
        <v>1823</v>
      </c>
      <c r="B32" s="7">
        <v>278.6898228556081</v>
      </c>
      <c r="C32" s="7">
        <v>459.9021345255448</v>
      </c>
      <c r="L32" s="13">
        <f t="shared" si="1"/>
        <v>5.852486279967771</v>
      </c>
      <c r="M32" s="13">
        <f t="shared" si="1"/>
        <v>4.645011558708003</v>
      </c>
    </row>
    <row r="33" spans="1:13" ht="12.75">
      <c r="A33">
        <v>1824</v>
      </c>
      <c r="B33" s="7">
        <v>279.18071021490107</v>
      </c>
      <c r="C33" s="7">
        <v>442.04396358780986</v>
      </c>
      <c r="L33" s="13">
        <f t="shared" si="1"/>
        <v>5.862794914512922</v>
      </c>
      <c r="M33" s="13">
        <f t="shared" si="1"/>
        <v>4.46464403223688</v>
      </c>
    </row>
    <row r="34" spans="1:13" ht="12.75">
      <c r="A34">
        <v>1825</v>
      </c>
      <c r="B34" s="7">
        <v>272.64909806853643</v>
      </c>
      <c r="C34" s="7">
        <v>391.693707133331</v>
      </c>
      <c r="L34" s="13">
        <f t="shared" si="1"/>
        <v>5.725631059439265</v>
      </c>
      <c r="M34" s="13">
        <f t="shared" si="1"/>
        <v>3.956106442046643</v>
      </c>
    </row>
    <row r="35" spans="1:13" ht="12.75">
      <c r="A35">
        <v>1826</v>
      </c>
      <c r="B35" s="7">
        <v>218.4299995314553</v>
      </c>
      <c r="C35" s="7">
        <v>348.88267276841714</v>
      </c>
      <c r="L35" s="13">
        <f t="shared" si="1"/>
        <v>4.587029990160562</v>
      </c>
      <c r="M35" s="13">
        <f t="shared" si="1"/>
        <v>3.523714994961013</v>
      </c>
    </row>
    <row r="36" spans="1:13" ht="12.75">
      <c r="A36">
        <v>1827</v>
      </c>
      <c r="B36" s="7">
        <v>222.2417923237132</v>
      </c>
      <c r="C36" s="7">
        <v>312.4819711145768</v>
      </c>
      <c r="L36" s="13">
        <f t="shared" si="1"/>
        <v>4.667077638797978</v>
      </c>
      <c r="M36" s="13">
        <f t="shared" si="1"/>
        <v>3.1560679082572256</v>
      </c>
    </row>
    <row r="37" spans="1:13" ht="12.75">
      <c r="A37">
        <v>1828</v>
      </c>
      <c r="B37" s="7">
        <v>226.1515232304237</v>
      </c>
      <c r="C37" s="7">
        <v>281.53174763719653</v>
      </c>
      <c r="L37" s="13">
        <f t="shared" si="1"/>
        <v>4.749181987838898</v>
      </c>
      <c r="M37" s="13">
        <f t="shared" si="1"/>
        <v>2.843470651135685</v>
      </c>
    </row>
    <row r="38" spans="1:13" ht="12.75">
      <c r="A38">
        <v>1829</v>
      </c>
      <c r="B38" s="7">
        <v>178.76618166142694</v>
      </c>
      <c r="C38" s="7">
        <v>255.21587212443083</v>
      </c>
      <c r="L38" s="13">
        <f t="shared" si="1"/>
        <v>3.754089814889966</v>
      </c>
      <c r="M38" s="13">
        <f t="shared" si="1"/>
        <v>2.5776803084567512</v>
      </c>
    </row>
    <row r="39" spans="1:13" ht="12.75">
      <c r="A39">
        <v>1830</v>
      </c>
      <c r="B39" s="7">
        <v>166.1702931342059</v>
      </c>
      <c r="C39" s="7">
        <v>232.84041805026212</v>
      </c>
      <c r="L39" s="13">
        <f t="shared" si="1"/>
        <v>3.489576155818324</v>
      </c>
      <c r="M39" s="13">
        <f t="shared" si="1"/>
        <v>2.3516882223076476</v>
      </c>
    </row>
    <row r="40" spans="1:13" ht="12.75">
      <c r="A40">
        <v>1831</v>
      </c>
      <c r="B40" s="7">
        <v>105.76861138068088</v>
      </c>
      <c r="C40" s="7">
        <v>142.04539240917097</v>
      </c>
      <c r="L40" s="13">
        <f t="shared" si="1"/>
        <v>2.2211408389942986</v>
      </c>
      <c r="M40" s="13">
        <f t="shared" si="1"/>
        <v>1.434658463332627</v>
      </c>
    </row>
    <row r="41" spans="1:13" ht="12.75">
      <c r="A41">
        <v>1832</v>
      </c>
      <c r="B41" s="7">
        <v>127.3199847906827</v>
      </c>
      <c r="C41" s="7">
        <v>155.68275479702726</v>
      </c>
      <c r="L41" s="13">
        <f aca="true" t="shared" si="2" ref="L41:M56">+B41/100*L$59</f>
        <v>2.6737196806043366</v>
      </c>
      <c r="M41" s="13">
        <f t="shared" si="2"/>
        <v>1.5723958234499753</v>
      </c>
    </row>
    <row r="42" spans="1:13" ht="12.75">
      <c r="A42">
        <v>1833</v>
      </c>
      <c r="B42" s="7">
        <v>119.9910905339333</v>
      </c>
      <c r="C42" s="7">
        <v>156.9683121824488</v>
      </c>
      <c r="L42" s="13">
        <f t="shared" si="2"/>
        <v>2.5198129012125996</v>
      </c>
      <c r="M42" s="13">
        <f t="shared" si="2"/>
        <v>1.585379953042733</v>
      </c>
    </row>
    <row r="43" spans="1:13" ht="12.75">
      <c r="A43">
        <v>1834</v>
      </c>
      <c r="B43" s="7">
        <v>120.97461918129181</v>
      </c>
      <c r="C43" s="7">
        <v>149.96906564765143</v>
      </c>
      <c r="L43" s="13">
        <f t="shared" si="2"/>
        <v>2.5404670028071283</v>
      </c>
      <c r="M43" s="13">
        <f t="shared" si="2"/>
        <v>1.5146875630412793</v>
      </c>
    </row>
    <row r="44" spans="1:13" ht="12.75">
      <c r="A44">
        <v>1835</v>
      </c>
      <c r="B44" s="7">
        <v>112.50389353373038</v>
      </c>
      <c r="C44" s="7">
        <v>147.1647724160143</v>
      </c>
      <c r="L44" s="13">
        <f t="shared" si="2"/>
        <v>2.362581764208338</v>
      </c>
      <c r="M44" s="13">
        <f t="shared" si="2"/>
        <v>1.4863642014017446</v>
      </c>
    </row>
    <row r="45" spans="1:13" ht="12.75">
      <c r="A45">
        <v>1836</v>
      </c>
      <c r="B45" s="7">
        <v>113.3169396579474</v>
      </c>
      <c r="C45" s="7">
        <v>146.0701555400234</v>
      </c>
      <c r="L45" s="13">
        <f t="shared" si="2"/>
        <v>2.3796557328168957</v>
      </c>
      <c r="M45" s="13">
        <f t="shared" si="2"/>
        <v>1.4753085709542362</v>
      </c>
    </row>
    <row r="46" spans="1:13" ht="12.75">
      <c r="A46">
        <v>1837</v>
      </c>
      <c r="B46" s="7">
        <v>100.15229784182485</v>
      </c>
      <c r="C46" s="7">
        <v>135.71371309847703</v>
      </c>
      <c r="L46" s="13">
        <f t="shared" si="2"/>
        <v>2.103198254678322</v>
      </c>
      <c r="M46" s="13">
        <f t="shared" si="2"/>
        <v>1.3707085022946182</v>
      </c>
    </row>
    <row r="47" spans="1:13" ht="12.75">
      <c r="A47">
        <v>1838</v>
      </c>
      <c r="B47" s="7">
        <v>110.43859028757082</v>
      </c>
      <c r="C47" s="7">
        <v>142.28978105635034</v>
      </c>
      <c r="L47" s="13">
        <f t="shared" si="2"/>
        <v>2.3192103960389874</v>
      </c>
      <c r="M47" s="13">
        <f t="shared" si="2"/>
        <v>1.4371267886691383</v>
      </c>
    </row>
    <row r="48" spans="1:13" ht="12.75">
      <c r="A48">
        <v>1839</v>
      </c>
      <c r="B48" s="7">
        <v>121.10991333072181</v>
      </c>
      <c r="C48" s="7">
        <v>140.82026812149647</v>
      </c>
      <c r="L48" s="13">
        <f t="shared" si="2"/>
        <v>2.543308179945158</v>
      </c>
      <c r="M48" s="13">
        <f t="shared" si="2"/>
        <v>1.4222847080271144</v>
      </c>
    </row>
    <row r="49" spans="1:13" ht="12.75">
      <c r="A49">
        <v>1840</v>
      </c>
      <c r="B49" s="7">
        <v>100.19352427176307</v>
      </c>
      <c r="C49" s="7">
        <v>129.5025494045614</v>
      </c>
      <c r="L49" s="13">
        <f t="shared" si="2"/>
        <v>2.1040640097070247</v>
      </c>
      <c r="M49" s="13">
        <f t="shared" si="2"/>
        <v>1.30797574898607</v>
      </c>
    </row>
    <row r="50" spans="1:13" ht="12.75">
      <c r="A50">
        <v>1841</v>
      </c>
      <c r="B50" s="7">
        <v>111.09141928776916</v>
      </c>
      <c r="C50" s="7">
        <v>131.45709301020182</v>
      </c>
      <c r="L50" s="13">
        <f t="shared" si="2"/>
        <v>2.3329198050431526</v>
      </c>
      <c r="M50" s="13">
        <f t="shared" si="2"/>
        <v>1.3277166394030382</v>
      </c>
    </row>
    <row r="51" spans="1:13" ht="12.75">
      <c r="A51">
        <v>1842</v>
      </c>
      <c r="B51" s="7">
        <v>103.91474138548836</v>
      </c>
      <c r="C51" s="7">
        <v>135.72702543002205</v>
      </c>
      <c r="L51" s="13">
        <f t="shared" si="2"/>
        <v>2.1822095690952557</v>
      </c>
      <c r="M51" s="13">
        <f t="shared" si="2"/>
        <v>1.3708429568432228</v>
      </c>
    </row>
    <row r="52" spans="1:13" ht="12.75">
      <c r="A52">
        <v>1843</v>
      </c>
      <c r="B52" s="7">
        <v>98.08528005709694</v>
      </c>
      <c r="C52" s="7">
        <v>131.23060039107293</v>
      </c>
      <c r="L52" s="13">
        <f t="shared" si="2"/>
        <v>2.0597908811990355</v>
      </c>
      <c r="M52" s="13">
        <f t="shared" si="2"/>
        <v>1.3254290639498365</v>
      </c>
    </row>
    <row r="53" spans="1:13" ht="12.75">
      <c r="A53">
        <v>1844</v>
      </c>
      <c r="B53" s="7">
        <v>101.19487667629168</v>
      </c>
      <c r="C53" s="7">
        <v>132.02388995991618</v>
      </c>
      <c r="L53" s="13">
        <f t="shared" si="2"/>
        <v>2.125092410202125</v>
      </c>
      <c r="M53" s="13">
        <f t="shared" si="2"/>
        <v>1.3334412885951534</v>
      </c>
    </row>
    <row r="54" spans="1:13" ht="12.75">
      <c r="A54">
        <v>1845</v>
      </c>
      <c r="B54" s="7">
        <v>96.72755052420848</v>
      </c>
      <c r="C54" s="7">
        <v>113.48197980599586</v>
      </c>
      <c r="L54" s="13">
        <f t="shared" si="2"/>
        <v>2.0312785610083783</v>
      </c>
      <c r="M54" s="13">
        <f t="shared" si="2"/>
        <v>1.1461679960405582</v>
      </c>
    </row>
    <row r="55" spans="1:13" ht="12.75">
      <c r="A55">
        <v>1846</v>
      </c>
      <c r="B55" s="7">
        <v>104.49624340685577</v>
      </c>
      <c r="C55" s="7">
        <v>111.12823683045761</v>
      </c>
      <c r="L55" s="13">
        <f t="shared" si="2"/>
        <v>2.194421111543971</v>
      </c>
      <c r="M55" s="13">
        <f t="shared" si="2"/>
        <v>1.1223951919876218</v>
      </c>
    </row>
    <row r="56" spans="1:13" ht="12.75">
      <c r="A56">
        <v>1847</v>
      </c>
      <c r="B56" s="7">
        <v>106.0434784958785</v>
      </c>
      <c r="C56" s="7">
        <v>123.07982905999262</v>
      </c>
      <c r="L56" s="13">
        <f t="shared" si="2"/>
        <v>2.2269130484134485</v>
      </c>
      <c r="M56" s="13">
        <f t="shared" si="2"/>
        <v>1.2431062735059255</v>
      </c>
    </row>
    <row r="57" spans="1:13" ht="12.75">
      <c r="A57">
        <v>1848</v>
      </c>
      <c r="B57" s="7">
        <v>96.35657086258942</v>
      </c>
      <c r="C57" s="7">
        <v>119.5397139099416</v>
      </c>
      <c r="L57" s="13">
        <f>+B57/100*L$59</f>
        <v>2.0234879881143777</v>
      </c>
      <c r="M57" s="13">
        <f>+C57/100*M$59</f>
        <v>1.2073511104904102</v>
      </c>
    </row>
    <row r="58" spans="1:13" ht="12.75">
      <c r="A58">
        <v>1849</v>
      </c>
      <c r="B58" s="7">
        <v>100.68786110182106</v>
      </c>
      <c r="C58" s="7">
        <v>118.7947409833643</v>
      </c>
      <c r="L58" s="13">
        <f>+B58/100*L$59</f>
        <v>2.1144450831382424</v>
      </c>
      <c r="M58" s="13">
        <f>+C58/100*M$59</f>
        <v>1.1998268839319794</v>
      </c>
    </row>
    <row r="59" spans="1:13" ht="12.75">
      <c r="A59">
        <v>1850</v>
      </c>
      <c r="B59" s="8">
        <v>100</v>
      </c>
      <c r="C59" s="8">
        <v>100</v>
      </c>
      <c r="E59" s="11">
        <v>2.1</v>
      </c>
      <c r="F59" s="11">
        <v>1.01</v>
      </c>
      <c r="G59" s="9">
        <v>648</v>
      </c>
      <c r="H59" s="9">
        <f>+E59</f>
        <v>2.1</v>
      </c>
      <c r="I59" s="9">
        <f>+F59</f>
        <v>1.01</v>
      </c>
      <c r="J59" s="9">
        <f>+G59</f>
        <v>648</v>
      </c>
      <c r="L59" s="13">
        <f>+$G59/$J59*H59</f>
        <v>2.1</v>
      </c>
      <c r="M59" s="13">
        <f aca="true" t="shared" si="3" ref="M59:M74">+$G59/$J59*I59</f>
        <v>1.01</v>
      </c>
    </row>
    <row r="60" spans="1:13" ht="12.75">
      <c r="A60">
        <v>1851</v>
      </c>
      <c r="G60" s="9">
        <v>700.4680696302628</v>
      </c>
      <c r="H60" s="9">
        <f aca="true" t="shared" si="4" ref="H60:H76">(1+RATE(40,,-H$59,H$99))*H59</f>
        <v>2.0741686297998556</v>
      </c>
      <c r="I60" s="9">
        <f aca="true" t="shared" si="5" ref="I60:J75">(1+RATE(40,,-I$59,I$99))*I59</f>
        <v>0.9928933314014499</v>
      </c>
      <c r="J60" s="9">
        <f t="shared" si="5"/>
        <v>640.8597027181531</v>
      </c>
      <c r="L60" s="13">
        <f aca="true" t="shared" si="6" ref="L60:M75">+$G60/$J60*H60</f>
        <v>2.2670935464365205</v>
      </c>
      <c r="M60" s="13">
        <f t="shared" si="3"/>
        <v>1.0852454480218854</v>
      </c>
    </row>
    <row r="61" spans="1:13" ht="12.75">
      <c r="A61">
        <v>1852</v>
      </c>
      <c r="G61" s="9">
        <v>684.5147994829106</v>
      </c>
      <c r="H61" s="9">
        <f t="shared" si="4"/>
        <v>2.048655002307529</v>
      </c>
      <c r="I61" s="9">
        <f t="shared" si="5"/>
        <v>0.9760764035064052</v>
      </c>
      <c r="J61" s="9">
        <f t="shared" si="5"/>
        <v>633.7980842098759</v>
      </c>
      <c r="L61" s="13">
        <f t="shared" si="6"/>
        <v>2.2125889980598785</v>
      </c>
      <c r="M61" s="13">
        <f t="shared" si="3"/>
        <v>1.054182333888122</v>
      </c>
    </row>
    <row r="62" spans="1:13" ht="12.75">
      <c r="A62">
        <v>1853</v>
      </c>
      <c r="G62" s="9">
        <v>587.6114115461124</v>
      </c>
      <c r="H62" s="9">
        <f t="shared" si="4"/>
        <v>2.023455209080394</v>
      </c>
      <c r="I62" s="9">
        <f t="shared" si="5"/>
        <v>0.9595443088909114</v>
      </c>
      <c r="J62" s="9">
        <f t="shared" si="5"/>
        <v>626.8142775155495</v>
      </c>
      <c r="L62" s="13">
        <f t="shared" si="6"/>
        <v>1.8969021834040285</v>
      </c>
      <c r="M62" s="13">
        <f t="shared" si="3"/>
        <v>0.8995314976284026</v>
      </c>
    </row>
    <row r="63" spans="1:13" ht="12.75">
      <c r="A63">
        <v>1854</v>
      </c>
      <c r="G63" s="9">
        <v>719.2743376195949</v>
      </c>
      <c r="H63" s="9">
        <f t="shared" si="4"/>
        <v>1.9985653897522198</v>
      </c>
      <c r="I63" s="9">
        <f t="shared" si="5"/>
        <v>0.9432922232495038</v>
      </c>
      <c r="J63" s="9">
        <f t="shared" si="5"/>
        <v>619.9074252285633</v>
      </c>
      <c r="L63" s="13">
        <f t="shared" si="6"/>
        <v>2.3189217266972646</v>
      </c>
      <c r="M63" s="13">
        <f t="shared" si="3"/>
        <v>1.0944955027911472</v>
      </c>
    </row>
    <row r="64" spans="1:13" ht="12.75">
      <c r="A64">
        <v>1855</v>
      </c>
      <c r="G64" s="9">
        <v>720.3585819614507</v>
      </c>
      <c r="H64" s="9">
        <f t="shared" si="4"/>
        <v>1.9739817314417982</v>
      </c>
      <c r="I64" s="9">
        <f t="shared" si="5"/>
        <v>0.927315403987406</v>
      </c>
      <c r="J64" s="9">
        <f t="shared" si="5"/>
        <v>613.0766793900507</v>
      </c>
      <c r="L64" s="13">
        <f t="shared" si="6"/>
        <v>2.319407553218211</v>
      </c>
      <c r="M64" s="13">
        <f t="shared" si="3"/>
        <v>1.089585743355904</v>
      </c>
    </row>
    <row r="65" spans="1:13" ht="12.75">
      <c r="A65">
        <v>1856</v>
      </c>
      <c r="G65" s="9">
        <v>651.2675904396825</v>
      </c>
      <c r="H65" s="9">
        <f t="shared" si="4"/>
        <v>1.9497004681688481</v>
      </c>
      <c r="I65" s="9">
        <f t="shared" si="5"/>
        <v>0.9116091888365712</v>
      </c>
      <c r="J65" s="9">
        <f t="shared" si="5"/>
        <v>606.3212013847846</v>
      </c>
      <c r="L65" s="13">
        <f t="shared" si="6"/>
        <v>2.0942311155925073</v>
      </c>
      <c r="M65" s="13">
        <f t="shared" si="3"/>
        <v>0.979186474892029</v>
      </c>
    </row>
    <row r="66" spans="1:13" ht="12.75">
      <c r="A66">
        <v>1857</v>
      </c>
      <c r="G66" s="9">
        <v>656.847251204365</v>
      </c>
      <c r="H66" s="9">
        <f t="shared" si="4"/>
        <v>1.9257178802771031</v>
      </c>
      <c r="I66" s="9">
        <f t="shared" si="5"/>
        <v>0.8961689944951649</v>
      </c>
      <c r="J66" s="9">
        <f t="shared" si="5"/>
        <v>599.6401618382199</v>
      </c>
      <c r="L66" s="13">
        <f t="shared" si="6"/>
        <v>2.109435919664728</v>
      </c>
      <c r="M66" s="13">
        <f t="shared" si="3"/>
        <v>0.9816656356775894</v>
      </c>
    </row>
    <row r="67" spans="1:13" ht="12.75">
      <c r="A67">
        <v>1858</v>
      </c>
      <c r="G67" s="9">
        <v>723.6211312774619</v>
      </c>
      <c r="H67" s="9">
        <f t="shared" si="4"/>
        <v>1.902030293864496</v>
      </c>
      <c r="I67" s="9">
        <f t="shared" si="5"/>
        <v>0.8809903152900909</v>
      </c>
      <c r="J67" s="9">
        <f t="shared" si="5"/>
        <v>593.0327405146711</v>
      </c>
      <c r="L67" s="13">
        <f t="shared" si="6"/>
        <v>2.320865643565897</v>
      </c>
      <c r="M67" s="13">
        <f t="shared" si="3"/>
        <v>1.0749882174151768</v>
      </c>
    </row>
    <row r="68" spans="1:13" ht="12.75">
      <c r="A68">
        <v>1859</v>
      </c>
      <c r="G68" s="9">
        <v>560.004671665535</v>
      </c>
      <c r="H68" s="9">
        <f t="shared" si="4"/>
        <v>1.8786340802203516</v>
      </c>
      <c r="I68" s="9">
        <f t="shared" si="5"/>
        <v>0.8660687218621703</v>
      </c>
      <c r="J68" s="9">
        <f t="shared" si="5"/>
        <v>586.4981262166108</v>
      </c>
      <c r="L68" s="13">
        <f t="shared" si="6"/>
        <v>1.7937719052233292</v>
      </c>
      <c r="M68" s="13">
        <f t="shared" si="3"/>
        <v>0.826946427527185</v>
      </c>
    </row>
    <row r="69" spans="1:13" ht="12.75">
      <c r="A69">
        <v>1860</v>
      </c>
      <c r="G69" s="9">
        <v>560.8488306531552</v>
      </c>
      <c r="H69" s="9">
        <f t="shared" si="4"/>
        <v>1.855525655269504</v>
      </c>
      <c r="I69" s="9">
        <f t="shared" si="5"/>
        <v>0.85139985987359</v>
      </c>
      <c r="J69" s="9">
        <f t="shared" si="5"/>
        <v>580.0355166850788</v>
      </c>
      <c r="L69" s="13">
        <f t="shared" si="6"/>
        <v>1.794147710044187</v>
      </c>
      <c r="M69" s="13">
        <f t="shared" si="3"/>
        <v>0.8232368572140694</v>
      </c>
    </row>
    <row r="70" spans="1:13" ht="12.75">
      <c r="A70">
        <v>1861</v>
      </c>
      <c r="G70" s="9">
        <v>660.8167789858949</v>
      </c>
      <c r="H70" s="9">
        <f t="shared" si="4"/>
        <v>1.8327014790232508</v>
      </c>
      <c r="I70" s="9">
        <f t="shared" si="5"/>
        <v>0.836979448737244</v>
      </c>
      <c r="J70" s="9">
        <f t="shared" si="5"/>
        <v>573.6441185011882</v>
      </c>
      <c r="L70" s="13">
        <f t="shared" si="6"/>
        <v>2.1112042277625505</v>
      </c>
      <c r="M70" s="13">
        <f t="shared" si="3"/>
        <v>0.9641693265103872</v>
      </c>
    </row>
    <row r="71" spans="1:13" ht="12.75">
      <c r="A71">
        <v>1862</v>
      </c>
      <c r="G71" s="9">
        <v>860.3567746467835</v>
      </c>
      <c r="H71" s="9">
        <f t="shared" si="4"/>
        <v>1.8101580550370595</v>
      </c>
      <c r="I71" s="9">
        <f t="shared" si="5"/>
        <v>0.8228032803675952</v>
      </c>
      <c r="J71" s="9">
        <f t="shared" si="5"/>
        <v>567.3231469887169</v>
      </c>
      <c r="L71" s="13">
        <f t="shared" si="6"/>
        <v>2.745140497261525</v>
      </c>
      <c r="M71" s="13">
        <f t="shared" si="3"/>
        <v>1.2477974505770277</v>
      </c>
    </row>
    <row r="72" spans="1:13" ht="12.75">
      <c r="A72">
        <v>1863</v>
      </c>
      <c r="G72" s="9">
        <v>596.5294767618068</v>
      </c>
      <c r="H72" s="9">
        <f t="shared" si="4"/>
        <v>1.7878919298749474</v>
      </c>
      <c r="I72" s="9">
        <f t="shared" si="5"/>
        <v>0.8088672179526958</v>
      </c>
      <c r="J72" s="9">
        <f t="shared" si="5"/>
        <v>561.0718261177719</v>
      </c>
      <c r="L72" s="13">
        <f t="shared" si="6"/>
        <v>1.9008800438521556</v>
      </c>
      <c r="M72" s="13">
        <f t="shared" si="3"/>
        <v>0.8599846148642971</v>
      </c>
    </row>
    <row r="73" spans="1:13" ht="12.75">
      <c r="A73">
        <v>1864</v>
      </c>
      <c r="G73" s="9">
        <v>531.0477277856502</v>
      </c>
      <c r="H73" s="9">
        <f t="shared" si="4"/>
        <v>1.7658996925804473</v>
      </c>
      <c r="I73" s="9">
        <f t="shared" si="5"/>
        <v>0.7951671947470047</v>
      </c>
      <c r="J73" s="9">
        <f t="shared" si="5"/>
        <v>554.8893884095164</v>
      </c>
      <c r="L73" s="13">
        <f t="shared" si="6"/>
        <v>1.6900251452459416</v>
      </c>
      <c r="M73" s="13">
        <f t="shared" si="3"/>
        <v>0.7610016352816676</v>
      </c>
    </row>
    <row r="74" spans="1:13" ht="12.75">
      <c r="A74">
        <v>1865</v>
      </c>
      <c r="G74" s="9">
        <v>598.3292662483659</v>
      </c>
      <c r="H74" s="9">
        <f t="shared" si="4"/>
        <v>1.7441779741540822</v>
      </c>
      <c r="I74" s="9">
        <f t="shared" si="5"/>
        <v>0.7816992128846524</v>
      </c>
      <c r="J74" s="9">
        <f t="shared" si="5"/>
        <v>548.7750748419452</v>
      </c>
      <c r="L74" s="13">
        <f t="shared" si="6"/>
        <v>1.9016766163855792</v>
      </c>
      <c r="M74" s="13">
        <f t="shared" si="3"/>
        <v>0.8522863699793712</v>
      </c>
    </row>
    <row r="75" spans="1:13" ht="12.75">
      <c r="A75">
        <v>1866</v>
      </c>
      <c r="G75" s="9">
        <v>565.9405742584222</v>
      </c>
      <c r="H75" s="9">
        <f t="shared" si="4"/>
        <v>1.722723447037267</v>
      </c>
      <c r="I75" s="9">
        <f t="shared" si="5"/>
        <v>0.7684593422128055</v>
      </c>
      <c r="J75" s="9">
        <f t="shared" si="5"/>
        <v>542.7281347566994</v>
      </c>
      <c r="L75" s="13">
        <f t="shared" si="6"/>
        <v>1.796404192942357</v>
      </c>
      <c r="M75" s="13">
        <f t="shared" si="6"/>
        <v>0.8013262876469961</v>
      </c>
    </row>
    <row r="76" spans="1:13" ht="12.75">
      <c r="A76">
        <v>1867</v>
      </c>
      <c r="G76" s="9">
        <v>533.4528763386651</v>
      </c>
      <c r="H76" s="9">
        <f t="shared" si="4"/>
        <v>1.7015328246025583</v>
      </c>
      <c r="I76" s="9">
        <f>(1+RATE(40,,-I$59,I$99))*I75</f>
        <v>0.7554437191447914</v>
      </c>
      <c r="J76" s="9">
        <f>(1+RATE(40,,-J$59,J$99))*J75</f>
        <v>536.7478257669077</v>
      </c>
      <c r="L76" s="13">
        <f aca="true" t="shared" si="7" ref="L76:M91">+$G76/$J76*H76</f>
        <v>1.6910875757567903</v>
      </c>
      <c r="M76" s="13">
        <f t="shared" si="7"/>
        <v>0.7508062548999962</v>
      </c>
    </row>
    <row r="77" spans="1:13" ht="12.75">
      <c r="A77">
        <v>1868</v>
      </c>
      <c r="G77" s="9">
        <v>534.2570107732829</v>
      </c>
      <c r="H77" s="9">
        <f aca="true" t="shared" si="8" ref="H77:J92">(1+RATE(40,,-H$59,H$99))*H76</f>
        <v>1.6806028606501744</v>
      </c>
      <c r="I77" s="9">
        <f t="shared" si="8"/>
        <v>0.7426485455326467</v>
      </c>
      <c r="J77" s="9">
        <f t="shared" si="8"/>
        <v>530.8334136660425</v>
      </c>
      <c r="L77" s="13">
        <f t="shared" si="7"/>
        <v>1.6914418676606895</v>
      </c>
      <c r="M77" s="13">
        <f t="shared" si="7"/>
        <v>0.747438239147867</v>
      </c>
    </row>
    <row r="78" spans="1:13" ht="12.75">
      <c r="A78">
        <v>1869</v>
      </c>
      <c r="G78" s="9">
        <v>501.6209600358345</v>
      </c>
      <c r="H78" s="9">
        <f t="shared" si="8"/>
        <v>1.6599303489107096</v>
      </c>
      <c r="I78" s="9">
        <f t="shared" si="8"/>
        <v>0.7300700875587632</v>
      </c>
      <c r="J78" s="9">
        <f t="shared" si="8"/>
        <v>524.9841723377815</v>
      </c>
      <c r="L78" s="13">
        <f t="shared" si="7"/>
        <v>1.586058969178725</v>
      </c>
      <c r="M78" s="13">
        <f t="shared" si="7"/>
        <v>0.697579998619545</v>
      </c>
    </row>
    <row r="79" spans="1:13" ht="12.75">
      <c r="A79">
        <v>1870</v>
      </c>
      <c r="G79" s="9">
        <v>530.6585263070173</v>
      </c>
      <c r="H79" s="9">
        <f t="shared" si="8"/>
        <v>1.6395121225539633</v>
      </c>
      <c r="I79" s="9">
        <f t="shared" si="8"/>
        <v>0.7177046746463056</v>
      </c>
      <c r="J79" s="9">
        <f t="shared" si="8"/>
        <v>519.1993836668616</v>
      </c>
      <c r="L79" s="13">
        <f t="shared" si="7"/>
        <v>1.675697456866041</v>
      </c>
      <c r="M79" s="13">
        <f t="shared" si="7"/>
        <v>0.7335449866709352</v>
      </c>
    </row>
    <row r="80" spans="1:13" ht="12.75">
      <c r="A80">
        <v>1871</v>
      </c>
      <c r="G80" s="9">
        <v>561.3770037085744</v>
      </c>
      <c r="H80" s="9">
        <f t="shared" si="8"/>
        <v>1.6193450537038128</v>
      </c>
      <c r="I80" s="9">
        <f t="shared" si="8"/>
        <v>0.7055486983880832</v>
      </c>
      <c r="J80" s="9">
        <f t="shared" si="8"/>
        <v>513.4783374509155</v>
      </c>
      <c r="L80" s="13">
        <f t="shared" si="7"/>
        <v>1.7704019973490044</v>
      </c>
      <c r="M80" s="13">
        <f t="shared" si="7"/>
        <v>0.7713642141903384</v>
      </c>
    </row>
    <row r="81" spans="1:13" ht="12.75">
      <c r="A81">
        <v>1872</v>
      </c>
      <c r="G81" s="9">
        <v>593.873695926422</v>
      </c>
      <c r="H81" s="9">
        <f t="shared" si="8"/>
        <v>1.599426052959053</v>
      </c>
      <c r="I81" s="9">
        <f t="shared" si="8"/>
        <v>0.693598611493565</v>
      </c>
      <c r="J81" s="9">
        <f t="shared" si="8"/>
        <v>507.8203313132797</v>
      </c>
      <c r="L81" s="13">
        <f t="shared" si="7"/>
        <v>1.870458906155581</v>
      </c>
      <c r="M81" s="13">
        <f t="shared" si="7"/>
        <v>0.811133279819406</v>
      </c>
    </row>
    <row r="82" spans="1:13" ht="12.75">
      <c r="A82">
        <v>1873</v>
      </c>
      <c r="G82" s="9">
        <v>630.8155101412596</v>
      </c>
      <c r="H82" s="9">
        <f t="shared" si="8"/>
        <v>1.5797520689201285</v>
      </c>
      <c r="I82" s="9">
        <f t="shared" si="8"/>
        <v>0.6818509267537285</v>
      </c>
      <c r="J82" s="9">
        <f t="shared" si="8"/>
        <v>502.2246706167631</v>
      </c>
      <c r="L82" s="13">
        <f t="shared" si="7"/>
        <v>1.9842356729086161</v>
      </c>
      <c r="M82" s="13">
        <f t="shared" si="7"/>
        <v>0.8564337145609098</v>
      </c>
    </row>
    <row r="83" spans="1:13" ht="12.75">
      <c r="A83">
        <v>1874</v>
      </c>
      <c r="G83" s="9">
        <v>559.5645349181752</v>
      </c>
      <c r="H83" s="9">
        <f t="shared" si="8"/>
        <v>1.5603200877216905</v>
      </c>
      <c r="I83" s="9">
        <f t="shared" si="8"/>
        <v>0.6703022160234411</v>
      </c>
      <c r="J83" s="9">
        <f t="shared" si="8"/>
        <v>496.690668378366</v>
      </c>
      <c r="L83" s="13">
        <f t="shared" si="7"/>
        <v>1.757834080233554</v>
      </c>
      <c r="M83" s="13">
        <f t="shared" si="7"/>
        <v>0.7551527975920315</v>
      </c>
    </row>
    <row r="84" spans="1:13" ht="12.75">
      <c r="A84">
        <v>1875</v>
      </c>
      <c r="G84" s="9">
        <v>470.0196384313824</v>
      </c>
      <c r="H84" s="9">
        <f t="shared" si="8"/>
        <v>1.5411271325708997</v>
      </c>
      <c r="I84" s="9">
        <f t="shared" si="8"/>
        <v>0.658949109221078</v>
      </c>
      <c r="J84" s="9">
        <f t="shared" si="8"/>
        <v>491.21764518493893</v>
      </c>
      <c r="L84" s="13">
        <f t="shared" si="7"/>
        <v>1.4746213307444453</v>
      </c>
      <c r="M84" s="13">
        <f t="shared" si="7"/>
        <v>0.6305128187000819</v>
      </c>
    </row>
    <row r="85" spans="1:13" ht="12.75">
      <c r="A85">
        <v>1876</v>
      </c>
      <c r="G85" s="9">
        <v>506.93801060340826</v>
      </c>
      <c r="H85" s="9">
        <f t="shared" si="8"/>
        <v>1.5221702632914111</v>
      </c>
      <c r="I85" s="9">
        <f t="shared" si="8"/>
        <v>0.6477882933450831</v>
      </c>
      <c r="J85" s="9">
        <f t="shared" si="8"/>
        <v>485.8049291097704</v>
      </c>
      <c r="L85" s="13">
        <f t="shared" si="7"/>
        <v>1.5883864465653792</v>
      </c>
      <c r="M85" s="13">
        <f t="shared" si="7"/>
        <v>0.6759678402652276</v>
      </c>
    </row>
    <row r="86" spans="1:13" ht="12.75">
      <c r="A86">
        <v>1877</v>
      </c>
      <c r="G86" s="9">
        <v>435.1732938456121</v>
      </c>
      <c r="H86" s="9">
        <f t="shared" si="8"/>
        <v>1.5034465758729676</v>
      </c>
      <c r="I86" s="9">
        <f t="shared" si="8"/>
        <v>0.6368165115071873</v>
      </c>
      <c r="J86" s="9">
        <f t="shared" si="8"/>
        <v>480.45185563009403</v>
      </c>
      <c r="L86" s="13">
        <f t="shared" si="7"/>
        <v>1.3617593331708748</v>
      </c>
      <c r="M86" s="13">
        <f t="shared" si="7"/>
        <v>0.5768018910540275</v>
      </c>
    </row>
    <row r="87" spans="1:13" ht="12.75">
      <c r="A87">
        <v>1878</v>
      </c>
      <c r="G87" s="9">
        <v>370.45488820668027</v>
      </c>
      <c r="H87" s="9">
        <f t="shared" si="8"/>
        <v>1.4849532020265324</v>
      </c>
      <c r="I87" s="9">
        <f t="shared" si="8"/>
        <v>0.6260305619820009</v>
      </c>
      <c r="J87" s="9">
        <f t="shared" si="8"/>
        <v>475.1577675455048</v>
      </c>
      <c r="L87" s="13">
        <f t="shared" si="7"/>
        <v>1.1577379346875736</v>
      </c>
      <c r="M87" s="13">
        <f t="shared" si="7"/>
        <v>0.48808227012893624</v>
      </c>
    </row>
    <row r="88" spans="1:13" ht="12.75">
      <c r="A88">
        <v>1879</v>
      </c>
      <c r="G88" s="9">
        <v>409.56960306239034</v>
      </c>
      <c r="H88" s="9">
        <f t="shared" si="8"/>
        <v>1.4666873087448957</v>
      </c>
      <c r="I88" s="9">
        <f t="shared" si="8"/>
        <v>0.6154272972727037</v>
      </c>
      <c r="J88" s="9">
        <f t="shared" si="8"/>
        <v>469.9220148972739</v>
      </c>
      <c r="L88" s="13">
        <f t="shared" si="7"/>
        <v>1.2783196356327533</v>
      </c>
      <c r="M88" s="13">
        <f t="shared" si="7"/>
        <v>0.5363875406280805</v>
      </c>
    </row>
    <row r="89" spans="1:13" ht="12.75">
      <c r="A89">
        <v>1880</v>
      </c>
      <c r="G89" s="9">
        <v>418.929878514339</v>
      </c>
      <c r="H89" s="9">
        <f t="shared" si="8"/>
        <v>1.4486460978686848</v>
      </c>
      <c r="I89" s="9">
        <f t="shared" si="8"/>
        <v>0.6050036231925596</v>
      </c>
      <c r="J89" s="9">
        <f t="shared" si="8"/>
        <v>464.7439548885533</v>
      </c>
      <c r="L89" s="13">
        <f t="shared" si="7"/>
        <v>1.3058397584449075</v>
      </c>
      <c r="M89" s="13">
        <f t="shared" si="7"/>
        <v>0.5453628642153567</v>
      </c>
    </row>
    <row r="90" spans="1:13" ht="12.75">
      <c r="A90">
        <v>1881</v>
      </c>
      <c r="G90" s="9">
        <v>397.85992870073824</v>
      </c>
      <c r="H90" s="9">
        <f t="shared" si="8"/>
        <v>1.4308268056577131</v>
      </c>
      <c r="I90" s="9">
        <f t="shared" si="8"/>
        <v>0.5947564979619882</v>
      </c>
      <c r="J90" s="9">
        <f t="shared" si="8"/>
        <v>459.6229518054584</v>
      </c>
      <c r="L90" s="13">
        <f t="shared" si="7"/>
        <v>1.2385557523746844</v>
      </c>
      <c r="M90" s="13">
        <f t="shared" si="7"/>
        <v>0.5148345550280834</v>
      </c>
    </row>
    <row r="91" spans="1:13" ht="12.75">
      <c r="A91">
        <v>1882</v>
      </c>
      <c r="G91" s="9">
        <v>427.4385533769529</v>
      </c>
      <c r="H91" s="9">
        <f t="shared" si="8"/>
        <v>1.4132267023676015</v>
      </c>
      <c r="I91" s="9">
        <f t="shared" si="8"/>
        <v>0.5846829313209287</v>
      </c>
      <c r="J91" s="9">
        <f t="shared" si="8"/>
        <v>454.55837693902174</v>
      </c>
      <c r="L91" s="13">
        <f t="shared" si="7"/>
        <v>1.3289108899971362</v>
      </c>
      <c r="M91" s="13">
        <f t="shared" si="7"/>
        <v>0.5497996275658559</v>
      </c>
    </row>
    <row r="92" spans="1:13" ht="12.75">
      <c r="A92">
        <v>1883</v>
      </c>
      <c r="G92" s="9">
        <v>243.06400831556664</v>
      </c>
      <c r="H92" s="9">
        <f t="shared" si="8"/>
        <v>1.3958430918316078</v>
      </c>
      <c r="I92" s="9">
        <f t="shared" si="8"/>
        <v>0.5747799836562396</v>
      </c>
      <c r="J92" s="9">
        <f t="shared" si="8"/>
        <v>449.5496085080057</v>
      </c>
      <c r="L92" s="13">
        <f aca="true" t="shared" si="9" ref="L92:M107">+$G92/$J92*H92</f>
        <v>0.7547091810539129</v>
      </c>
      <c r="M92" s="13">
        <f t="shared" si="9"/>
        <v>0.310773992642802</v>
      </c>
    </row>
    <row r="93" spans="1:13" ht="12.75">
      <c r="A93">
        <v>1884</v>
      </c>
      <c r="G93" s="9">
        <v>318.27617320975423</v>
      </c>
      <c r="H93" s="9">
        <f aca="true" t="shared" si="10" ref="H93:J98">(1+RATE(40,,-H$59,H$99))*H92</f>
        <v>1.3786733110476</v>
      </c>
      <c r="I93" s="9">
        <f t="shared" si="10"/>
        <v>0.5650447651438759</v>
      </c>
      <c r="J93" s="9">
        <f t="shared" si="10"/>
        <v>444.59603158256584</v>
      </c>
      <c r="L93" s="13">
        <f t="shared" si="9"/>
        <v>0.9869608237048828</v>
      </c>
      <c r="M93" s="13">
        <f t="shared" si="9"/>
        <v>0.40450267831236597</v>
      </c>
    </row>
    <row r="94" spans="1:13" ht="12.75">
      <c r="A94">
        <v>1885</v>
      </c>
      <c r="G94" s="9">
        <v>272.1797357618082</v>
      </c>
      <c r="H94" s="9">
        <f t="shared" si="10"/>
        <v>1.3617147297701098</v>
      </c>
      <c r="I94" s="9">
        <f t="shared" si="10"/>
        <v>0.5554744349055968</v>
      </c>
      <c r="J94" s="9">
        <f t="shared" si="10"/>
        <v>439.69703800875584</v>
      </c>
      <c r="L94" s="13">
        <f t="shared" si="9"/>
        <v>0.8429239301002752</v>
      </c>
      <c r="M94" s="13">
        <f t="shared" si="9"/>
        <v>0.3438478585157865</v>
      </c>
    </row>
    <row r="95" spans="1:13" ht="12.75">
      <c r="A95">
        <v>1886</v>
      </c>
      <c r="G95" s="9">
        <v>222.5423007087967</v>
      </c>
      <c r="H95" s="9">
        <f t="shared" si="10"/>
        <v>1.3449647501074045</v>
      </c>
      <c r="I95" s="9">
        <f t="shared" si="10"/>
        <v>0.5460662001799562</v>
      </c>
      <c r="J95" s="9">
        <f t="shared" si="10"/>
        <v>434.8520263338638</v>
      </c>
      <c r="L95" s="13">
        <f t="shared" si="9"/>
        <v>0.6883066692469151</v>
      </c>
      <c r="M95" s="13">
        <f t="shared" si="9"/>
        <v>0.27945788720795084</v>
      </c>
    </row>
    <row r="96" spans="1:13" ht="12.75">
      <c r="A96">
        <v>1887</v>
      </c>
      <c r="G96" s="9">
        <v>288.3298586184718</v>
      </c>
      <c r="H96" s="9">
        <f t="shared" si="10"/>
        <v>1.3284208061235145</v>
      </c>
      <c r="I96" s="9">
        <f t="shared" si="10"/>
        <v>0.5368173155073344</v>
      </c>
      <c r="J96" s="9">
        <f t="shared" si="10"/>
        <v>430.06040173257173</v>
      </c>
      <c r="L96" s="13">
        <f t="shared" si="9"/>
        <v>0.8906269483829579</v>
      </c>
      <c r="M96" s="13">
        <f t="shared" si="9"/>
        <v>0.35990400432269</v>
      </c>
    </row>
    <row r="97" spans="1:13" ht="12.75">
      <c r="A97">
        <v>1888</v>
      </c>
      <c r="G97" s="9">
        <v>360.4073269143633</v>
      </c>
      <c r="H97" s="9">
        <f t="shared" si="10"/>
        <v>1.312080363445157</v>
      </c>
      <c r="I97" s="9">
        <f t="shared" si="10"/>
        <v>0.5277250819287727</v>
      </c>
      <c r="J97" s="9">
        <f t="shared" si="10"/>
        <v>425.32157593392816</v>
      </c>
      <c r="L97" s="13">
        <f t="shared" si="9"/>
        <v>1.1118255062601283</v>
      </c>
      <c r="M97" s="13">
        <f t="shared" si="9"/>
        <v>0.44718160771876386</v>
      </c>
    </row>
    <row r="98" spans="1:13" ht="12.75">
      <c r="A98">
        <v>1889</v>
      </c>
      <c r="G98" s="9">
        <v>329.4681024637837</v>
      </c>
      <c r="H98" s="9">
        <f t="shared" si="10"/>
        <v>1.2959409188734943</v>
      </c>
      <c r="I98" s="9">
        <f t="shared" si="10"/>
        <v>0.5187868461983783</v>
      </c>
      <c r="J98" s="9">
        <f t="shared" si="10"/>
        <v>420.63496714912594</v>
      </c>
      <c r="L98" s="13">
        <f t="shared" si="9"/>
        <v>1.0150634844750082</v>
      </c>
      <c r="M98" s="13">
        <f t="shared" si="9"/>
        <v>0.40634690681707786</v>
      </c>
    </row>
    <row r="99" spans="1:13" ht="12.75">
      <c r="A99">
        <v>1890</v>
      </c>
      <c r="E99">
        <v>1.28</v>
      </c>
      <c r="F99">
        <v>0.51</v>
      </c>
      <c r="G99" s="9">
        <v>416</v>
      </c>
      <c r="H99" s="9">
        <f>+E99</f>
        <v>1.28</v>
      </c>
      <c r="I99" s="9">
        <f>+F99</f>
        <v>0.51</v>
      </c>
      <c r="J99" s="9">
        <f>+G99</f>
        <v>416</v>
      </c>
      <c r="L99" s="13">
        <f t="shared" si="9"/>
        <v>1.28</v>
      </c>
      <c r="M99" s="13">
        <f t="shared" si="9"/>
        <v>0.51</v>
      </c>
    </row>
    <row r="100" spans="1:13" ht="12.75">
      <c r="A100">
        <v>1891</v>
      </c>
      <c r="G100" s="9">
        <v>367.76296065558375</v>
      </c>
      <c r="H100" s="9">
        <f aca="true" t="shared" si="11" ref="H100:H116">(1+RATE(23,,-H$99,H$122))*H99</f>
        <v>1.1981523924653785</v>
      </c>
      <c r="I100" s="9">
        <f aca="true" t="shared" si="12" ref="I100:J115">(1+RATE(23,,-I$99,I$122))*I99</f>
        <v>0.4916931953583354</v>
      </c>
      <c r="J100" s="9">
        <f t="shared" si="12"/>
        <v>390.99952454552414</v>
      </c>
      <c r="L100" s="13">
        <f t="shared" si="9"/>
        <v>1.1269478439438236</v>
      </c>
      <c r="M100" s="13">
        <f t="shared" si="9"/>
        <v>0.462472545124878</v>
      </c>
    </row>
    <row r="101" spans="1:13" ht="12.75">
      <c r="A101">
        <v>1892</v>
      </c>
      <c r="G101" s="9">
        <v>256.04393547830114</v>
      </c>
      <c r="H101" s="9">
        <f t="shared" si="11"/>
        <v>1.1215384027894613</v>
      </c>
      <c r="I101" s="9">
        <f t="shared" si="12"/>
        <v>0.4740435261993925</v>
      </c>
      <c r="J101" s="9">
        <f t="shared" si="12"/>
        <v>367.5015100837162</v>
      </c>
      <c r="L101" s="13">
        <f t="shared" si="9"/>
        <v>0.7813929972011449</v>
      </c>
      <c r="M101" s="13">
        <f t="shared" si="9"/>
        <v>0.3302733912806355</v>
      </c>
    </row>
    <row r="102" spans="1:13" ht="12.75">
      <c r="A102">
        <v>1893</v>
      </c>
      <c r="G102" s="9">
        <v>316.308465120032</v>
      </c>
      <c r="H102" s="9">
        <f t="shared" si="11"/>
        <v>1.049823375424994</v>
      </c>
      <c r="I102" s="9">
        <f t="shared" si="12"/>
        <v>0.4570274041880629</v>
      </c>
      <c r="J102" s="9">
        <f t="shared" si="12"/>
        <v>345.4156627704211</v>
      </c>
      <c r="L102" s="13">
        <f t="shared" si="9"/>
        <v>0.9613577388600308</v>
      </c>
      <c r="M102" s="13">
        <f t="shared" si="9"/>
        <v>0.41851500183013096</v>
      </c>
    </row>
    <row r="103" spans="1:13" ht="12.75">
      <c r="A103">
        <v>1894</v>
      </c>
      <c r="G103" s="9">
        <v>258.80807607734414</v>
      </c>
      <c r="H103" s="9">
        <f t="shared" si="11"/>
        <v>0.9826940538527622</v>
      </c>
      <c r="I103" s="9">
        <f t="shared" si="12"/>
        <v>0.4406220877089297</v>
      </c>
      <c r="J103" s="9">
        <f t="shared" si="12"/>
        <v>324.6571151774321</v>
      </c>
      <c r="L103" s="13">
        <f t="shared" si="9"/>
        <v>0.7833777408860516</v>
      </c>
      <c r="M103" s="13">
        <f t="shared" si="9"/>
        <v>0.35125228884882886</v>
      </c>
    </row>
    <row r="104" spans="1:13" ht="12.75">
      <c r="A104">
        <v>1895</v>
      </c>
      <c r="G104" s="9">
        <v>312.2613122891826</v>
      </c>
      <c r="H104" s="9">
        <f t="shared" si="11"/>
        <v>0.9198572122540535</v>
      </c>
      <c r="I104" s="9">
        <f t="shared" si="12"/>
        <v>0.42480565147267524</v>
      </c>
      <c r="J104" s="9">
        <f t="shared" si="12"/>
        <v>305.14610017956113</v>
      </c>
      <c r="L104" s="13">
        <f t="shared" si="9"/>
        <v>0.941305886092262</v>
      </c>
      <c r="M104" s="13">
        <f t="shared" si="9"/>
        <v>0.4347110125892532</v>
      </c>
    </row>
    <row r="105" spans="1:13" ht="12.75">
      <c r="A105">
        <v>1896</v>
      </c>
      <c r="G105" s="9">
        <v>254.0358534936455</v>
      </c>
      <c r="H105" s="9">
        <f t="shared" si="11"/>
        <v>0.8610383746786935</v>
      </c>
      <c r="I105" s="9">
        <f t="shared" si="12"/>
        <v>0.40955695721348834</v>
      </c>
      <c r="J105" s="9">
        <f t="shared" si="12"/>
        <v>286.80764444021463</v>
      </c>
      <c r="L105" s="13">
        <f t="shared" si="9"/>
        <v>0.7626526790427954</v>
      </c>
      <c r="M105" s="13">
        <f t="shared" si="9"/>
        <v>0.3627593378239842</v>
      </c>
    </row>
    <row r="106" spans="1:13" ht="12.75">
      <c r="A106">
        <v>1897</v>
      </c>
      <c r="G106" s="9">
        <v>169.3497067069644</v>
      </c>
      <c r="H106" s="9">
        <f t="shared" si="11"/>
        <v>0.8059806161138887</v>
      </c>
      <c r="I106" s="9">
        <f t="shared" si="12"/>
        <v>0.3948556254383081</v>
      </c>
      <c r="J106" s="9">
        <f t="shared" si="12"/>
        <v>269.57128031765785</v>
      </c>
      <c r="L106" s="13">
        <f t="shared" si="9"/>
        <v>0.5063320572931403</v>
      </c>
      <c r="M106" s="13">
        <f t="shared" si="9"/>
        <v>0.24805566928634107</v>
      </c>
    </row>
    <row r="107" spans="1:13" ht="12.75">
      <c r="A107">
        <v>1898</v>
      </c>
      <c r="G107" s="9">
        <v>189.29527031110348</v>
      </c>
      <c r="H107" s="9">
        <f t="shared" si="11"/>
        <v>0.7544434402168558</v>
      </c>
      <c r="I107" s="9">
        <f t="shared" si="12"/>
        <v>0.3806820081901485</v>
      </c>
      <c r="J107" s="9">
        <f t="shared" si="12"/>
        <v>253.37077508493374</v>
      </c>
      <c r="L107" s="13">
        <f t="shared" si="9"/>
        <v>0.5636505429736938</v>
      </c>
      <c r="M107" s="13">
        <f t="shared" si="9"/>
        <v>0.2844104795384228</v>
      </c>
    </row>
    <row r="108" spans="1:13" ht="12.75">
      <c r="A108">
        <v>1899</v>
      </c>
      <c r="G108" s="9">
        <v>240.66966634520887</v>
      </c>
      <c r="H108" s="9">
        <f t="shared" si="11"/>
        <v>0.706201728809091</v>
      </c>
      <c r="I108" s="9">
        <f t="shared" si="12"/>
        <v>0.36701716278910224</v>
      </c>
      <c r="J108" s="9">
        <f t="shared" si="12"/>
        <v>238.14387642293275</v>
      </c>
      <c r="L108" s="13">
        <f aca="true" t="shared" si="13" ref="L108:M122">+$G108/$J108*H108</f>
        <v>0.7136918110086106</v>
      </c>
      <c r="M108" s="13">
        <f t="shared" si="13"/>
        <v>0.3709098022514278</v>
      </c>
    </row>
    <row r="109" spans="1:13" ht="12.75">
      <c r="A109">
        <v>1900</v>
      </c>
      <c r="G109" s="9">
        <v>194.73168331849809</v>
      </c>
      <c r="H109" s="9">
        <f t="shared" si="11"/>
        <v>0.6610447585435928</v>
      </c>
      <c r="I109" s="9">
        <f t="shared" si="12"/>
        <v>0.35384282651592947</v>
      </c>
      <c r="J109" s="9">
        <f t="shared" si="12"/>
        <v>223.83207320864125</v>
      </c>
      <c r="L109" s="13">
        <f t="shared" si="13"/>
        <v>0.575102382490439</v>
      </c>
      <c r="M109" s="13">
        <f t="shared" si="13"/>
        <v>0.30783974901306554</v>
      </c>
    </row>
    <row r="110" spans="1:13" ht="12.75">
      <c r="A110">
        <v>1901</v>
      </c>
      <c r="G110" s="9">
        <v>137.12599500644725</v>
      </c>
      <c r="H110" s="9">
        <f t="shared" si="11"/>
        <v>0.6187752804497688</v>
      </c>
      <c r="I110" s="9">
        <f t="shared" si="12"/>
        <v>0.34114139220439704</v>
      </c>
      <c r="J110" s="9">
        <f t="shared" si="12"/>
        <v>210.38037067936943</v>
      </c>
      <c r="L110" s="13">
        <f t="shared" si="13"/>
        <v>0.40331793191097687</v>
      </c>
      <c r="M110" s="13">
        <f t="shared" si="13"/>
        <v>0.22235607197026364</v>
      </c>
    </row>
    <row r="111" spans="1:13" ht="12.75">
      <c r="A111">
        <v>1902</v>
      </c>
      <c r="G111" s="9">
        <v>137.0403239646413</v>
      </c>
      <c r="H111" s="9">
        <f t="shared" si="11"/>
        <v>0.5792086583354109</v>
      </c>
      <c r="I111" s="9">
        <f t="shared" si="12"/>
        <v>0.3288958847097473</v>
      </c>
      <c r="J111" s="9">
        <f t="shared" si="12"/>
        <v>197.7370791090014</v>
      </c>
      <c r="L111" s="13">
        <f t="shared" si="13"/>
        <v>0.40141658073979625</v>
      </c>
      <c r="M111" s="13">
        <f t="shared" si="13"/>
        <v>0.2279390329540339</v>
      </c>
    </row>
    <row r="112" spans="1:13" ht="12.75">
      <c r="A112">
        <v>1903</v>
      </c>
      <c r="G112" s="9">
        <v>104.0391653759829</v>
      </c>
      <c r="H112" s="9">
        <f t="shared" si="11"/>
        <v>0.5421720622822145</v>
      </c>
      <c r="I112" s="9">
        <f t="shared" si="12"/>
        <v>0.3170899382218477</v>
      </c>
      <c r="J112" s="9">
        <f t="shared" si="12"/>
        <v>185.85361518423136</v>
      </c>
      <c r="L112" s="13">
        <f t="shared" si="13"/>
        <v>0.303502995053942</v>
      </c>
      <c r="M112" s="13">
        <f t="shared" si="13"/>
        <v>0.17750406678407196</v>
      </c>
    </row>
    <row r="113" spans="1:13" ht="12.75">
      <c r="A113">
        <v>1904</v>
      </c>
      <c r="G113" s="9">
        <v>146.62476566987317</v>
      </c>
      <c r="H113" s="9">
        <f t="shared" si="11"/>
        <v>0.5075037137119714</v>
      </c>
      <c r="I113" s="9">
        <f t="shared" si="12"/>
        <v>0.3057077743927009</v>
      </c>
      <c r="J113" s="9">
        <f t="shared" si="12"/>
        <v>174.68431531755112</v>
      </c>
      <c r="L113" s="13">
        <f t="shared" si="13"/>
        <v>0.4259833687090722</v>
      </c>
      <c r="M113" s="13">
        <f t="shared" si="13"/>
        <v>0.2566019204546441</v>
      </c>
    </row>
    <row r="114" spans="1:13" ht="12.75">
      <c r="A114">
        <v>1905</v>
      </c>
      <c r="G114" s="9">
        <v>132.068344905607</v>
      </c>
      <c r="H114" s="9">
        <f t="shared" si="11"/>
        <v>0.4750521787258305</v>
      </c>
      <c r="I114" s="9">
        <f t="shared" si="12"/>
        <v>0.2947341812490828</v>
      </c>
      <c r="J114" s="9">
        <f t="shared" si="12"/>
        <v>164.18626017962237</v>
      </c>
      <c r="L114" s="13">
        <f t="shared" si="13"/>
        <v>0.3821230529246796</v>
      </c>
      <c r="M114" s="13">
        <f t="shared" si="13"/>
        <v>0.2370786414288926</v>
      </c>
    </row>
    <row r="115" spans="1:13" ht="12.75">
      <c r="A115">
        <v>1906</v>
      </c>
      <c r="G115" s="9">
        <v>221.31347565943705</v>
      </c>
      <c r="H115" s="9">
        <f t="shared" si="11"/>
        <v>0.44467570662987843</v>
      </c>
      <c r="I115" s="9">
        <f t="shared" si="12"/>
        <v>0.2841544928621261</v>
      </c>
      <c r="J115" s="9">
        <f t="shared" si="12"/>
        <v>154.31910977677902</v>
      </c>
      <c r="L115" s="13">
        <f t="shared" si="13"/>
        <v>0.6377222258340367</v>
      </c>
      <c r="M115" s="13">
        <f t="shared" si="13"/>
        <v>0.40751413438379425</v>
      </c>
    </row>
    <row r="116" spans="1:13" ht="12.75">
      <c r="A116">
        <v>1907</v>
      </c>
      <c r="G116" s="9">
        <v>157.83924477828734</v>
      </c>
      <c r="H116" s="9">
        <f t="shared" si="11"/>
        <v>0.41624161075767313</v>
      </c>
      <c r="I116" s="9">
        <f>(1+RATE(23,,-I$99,I$122))*I115</f>
        <v>0.2739545697466786</v>
      </c>
      <c r="J116" s="9">
        <f>(1+RATE(23,,-J$99,J$122))*J115</f>
        <v>145.04494843992583</v>
      </c>
      <c r="L116" s="13">
        <f t="shared" si="13"/>
        <v>0.45295794299585723</v>
      </c>
      <c r="M116" s="13">
        <f t="shared" si="13"/>
        <v>0.29811987840642173</v>
      </c>
    </row>
    <row r="117" spans="1:13" ht="12.75">
      <c r="A117">
        <v>1908</v>
      </c>
      <c r="G117" s="9">
        <v>131.4815313582999</v>
      </c>
      <c r="H117" s="9">
        <f aca="true" t="shared" si="14" ref="H117:J121">(1+RATE(23,,-H$99,H$122))*H116</f>
        <v>0.3896256888851163</v>
      </c>
      <c r="I117" s="9">
        <f t="shared" si="14"/>
        <v>0.26412077996423994</v>
      </c>
      <c r="J117" s="9">
        <f t="shared" si="14"/>
        <v>136.32813912918525</v>
      </c>
      <c r="L117" s="13">
        <f t="shared" si="13"/>
        <v>0.3757740885951883</v>
      </c>
      <c r="M117" s="13">
        <f t="shared" si="13"/>
        <v>0.25473101030403816</v>
      </c>
    </row>
    <row r="118" spans="1:13" ht="12.75">
      <c r="A118">
        <v>1909</v>
      </c>
      <c r="G118" s="9">
        <v>86.64466793254326</v>
      </c>
      <c r="H118" s="9">
        <f t="shared" si="14"/>
        <v>0.36471168070599475</v>
      </c>
      <c r="I118" s="9">
        <f t="shared" si="14"/>
        <v>0.25463998090422146</v>
      </c>
      <c r="J118" s="9">
        <f t="shared" si="14"/>
        <v>128.1351864944411</v>
      </c>
      <c r="L118" s="13">
        <f t="shared" si="13"/>
        <v>0.2466170560204521</v>
      </c>
      <c r="M118" s="13">
        <f t="shared" si="13"/>
        <v>0.17218686912944553</v>
      </c>
    </row>
    <row r="119" spans="1:13" ht="12.75">
      <c r="A119">
        <v>1910</v>
      </c>
      <c r="G119" s="9">
        <v>82.64285708069214</v>
      </c>
      <c r="H119" s="9">
        <f t="shared" si="14"/>
        <v>0.34139075999840374</v>
      </c>
      <c r="I119" s="9">
        <f t="shared" si="14"/>
        <v>0.2454995017191807</v>
      </c>
      <c r="J119" s="9">
        <f t="shared" si="14"/>
        <v>120.4346081655734</v>
      </c>
      <c r="L119" s="13">
        <f t="shared" si="13"/>
        <v>0.23426412238938035</v>
      </c>
      <c r="M119" s="13">
        <f t="shared" si="13"/>
        <v>0.168463040175847</v>
      </c>
    </row>
    <row r="120" spans="1:13" ht="12.75">
      <c r="A120">
        <v>1911</v>
      </c>
      <c r="G120" s="9">
        <v>132.59994386790214</v>
      </c>
      <c r="H120" s="9">
        <f t="shared" si="14"/>
        <v>0.31956105926379785</v>
      </c>
      <c r="I120" s="9">
        <f t="shared" si="14"/>
        <v>0.2366871263905551</v>
      </c>
      <c r="J120" s="9">
        <f t="shared" si="14"/>
        <v>113.19681377780215</v>
      </c>
      <c r="L120" s="13">
        <f t="shared" si="13"/>
        <v>0.3743372017866498</v>
      </c>
      <c r="M120" s="13">
        <f t="shared" si="13"/>
        <v>0.27725780104772874</v>
      </c>
    </row>
    <row r="121" spans="1:13" ht="12.75">
      <c r="A121">
        <v>1912</v>
      </c>
      <c r="G121" s="9">
        <v>110.50015279185442</v>
      </c>
      <c r="H121" s="9">
        <f t="shared" si="14"/>
        <v>0.2991272247622578</v>
      </c>
      <c r="I121" s="9">
        <f t="shared" si="14"/>
        <v>0.22819107740226321</v>
      </c>
      <c r="J121" s="9">
        <f t="shared" si="14"/>
        <v>106.39399126728095</v>
      </c>
      <c r="L121" s="13">
        <f t="shared" si="13"/>
        <v>0.31067171789237824</v>
      </c>
      <c r="M121" s="13">
        <f t="shared" si="13"/>
        <v>0.23699786631129333</v>
      </c>
    </row>
    <row r="122" spans="1:13" ht="12.75">
      <c r="A122">
        <v>1913</v>
      </c>
      <c r="E122">
        <v>0.28</v>
      </c>
      <c r="F122">
        <v>0.22</v>
      </c>
      <c r="G122" s="10">
        <v>100</v>
      </c>
      <c r="H122" s="9">
        <f>+E122</f>
        <v>0.28</v>
      </c>
      <c r="I122" s="9">
        <f>+F122</f>
        <v>0.22</v>
      </c>
      <c r="J122" s="9">
        <f>+G122</f>
        <v>100</v>
      </c>
      <c r="L122" s="13">
        <f t="shared" si="13"/>
        <v>0.28</v>
      </c>
      <c r="M122" s="13">
        <f t="shared" si="13"/>
        <v>0.22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Nationale Rekeningen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Horlings</dc:creator>
  <cp:keywords/>
  <dc:description/>
  <cp:lastModifiedBy>JP84</cp:lastModifiedBy>
  <dcterms:created xsi:type="dcterms:W3CDTF">1997-01-14T11:24:50Z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